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tag\OneDrive\Área de Trabalho\CLIENTES-JOBS\FELIPE-SMART PLANILHAS\ENVIAR\CMV-MÉDIO\"/>
    </mc:Choice>
  </mc:AlternateContent>
  <xr:revisionPtr revIDLastSave="0" documentId="13_ncr:1_{71FCD40B-CBE9-49EC-B8CB-2BF8F57168A7}" xr6:coauthVersionLast="46" xr6:coauthVersionMax="46" xr10:uidLastSave="{00000000-0000-0000-0000-000000000000}"/>
  <bookViews>
    <workbookView xWindow="-120" yWindow="-120" windowWidth="20730" windowHeight="11160" xr2:uid="{849F7BD7-8C5F-41CD-8052-8C40E462E773}"/>
  </bookViews>
  <sheets>
    <sheet name="CÁLCULO_CMV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5" l="1"/>
  <c r="G23" i="5"/>
  <c r="B24" i="5"/>
  <c r="B23" i="5"/>
  <c r="B22" i="5"/>
  <c r="J10" i="5"/>
  <c r="J11" i="5"/>
  <c r="J12" i="5"/>
  <c r="J14" i="5"/>
  <c r="F21" i="5"/>
  <c r="F22" i="5"/>
  <c r="F23" i="5"/>
  <c r="I23" i="5" s="1"/>
  <c r="H23" i="5" s="1"/>
  <c r="J24" i="5" s="1"/>
  <c r="F24" i="5"/>
  <c r="I24" i="5" s="1"/>
  <c r="H24" i="5" s="1"/>
  <c r="J25" i="5" s="1"/>
  <c r="F25" i="5"/>
  <c r="I25" i="5" s="1"/>
  <c r="F26" i="5"/>
  <c r="I26" i="5" s="1"/>
  <c r="F27" i="5"/>
  <c r="I27" i="5" s="1"/>
  <c r="F28" i="5"/>
  <c r="I28" i="5" s="1"/>
  <c r="H28" i="5" s="1"/>
  <c r="J29" i="5" s="1"/>
  <c r="F29" i="5"/>
  <c r="I29" i="5" s="1"/>
  <c r="F30" i="5"/>
  <c r="I30" i="5" s="1"/>
  <c r="F31" i="5"/>
  <c r="I31" i="5" s="1"/>
  <c r="F32" i="5"/>
  <c r="I32" i="5" s="1"/>
  <c r="H32" i="5" s="1"/>
  <c r="J33" i="5" s="1"/>
  <c r="F33" i="5"/>
  <c r="I33" i="5" s="1"/>
  <c r="F34" i="5"/>
  <c r="I34" i="5" s="1"/>
  <c r="F35" i="5"/>
  <c r="I35" i="5" s="1"/>
  <c r="H35" i="5" s="1"/>
  <c r="J36" i="5" s="1"/>
  <c r="F36" i="5"/>
  <c r="I36" i="5" s="1"/>
  <c r="H36" i="5" s="1"/>
  <c r="J37" i="5" s="1"/>
  <c r="F37" i="5"/>
  <c r="I37" i="5" s="1"/>
  <c r="F38" i="5"/>
  <c r="I38" i="5" s="1"/>
  <c r="F39" i="5"/>
  <c r="I39" i="5" s="1"/>
  <c r="F40" i="5"/>
  <c r="I40" i="5" s="1"/>
  <c r="H40" i="5" s="1"/>
  <c r="J41" i="5" s="1"/>
  <c r="F41" i="5"/>
  <c r="I41" i="5" s="1"/>
  <c r="F42" i="5"/>
  <c r="I42" i="5" s="1"/>
  <c r="F43" i="5"/>
  <c r="I43" i="5" s="1"/>
  <c r="H43" i="5" s="1"/>
  <c r="J44" i="5" s="1"/>
  <c r="F44" i="5"/>
  <c r="I44" i="5" s="1"/>
  <c r="H44" i="5" s="1"/>
  <c r="J45" i="5" s="1"/>
  <c r="F45" i="5"/>
  <c r="I45" i="5" s="1"/>
  <c r="F46" i="5"/>
  <c r="I46" i="5" s="1"/>
  <c r="F47" i="5"/>
  <c r="I47" i="5" s="1"/>
  <c r="H47" i="5" s="1"/>
  <c r="J48" i="5" s="1"/>
  <c r="F48" i="5"/>
  <c r="I48" i="5" s="1"/>
  <c r="H48" i="5" s="1"/>
  <c r="J49" i="5" s="1"/>
  <c r="F49" i="5"/>
  <c r="I49" i="5" s="1"/>
  <c r="B20" i="5"/>
  <c r="B21" i="5"/>
  <c r="F20" i="5"/>
  <c r="B10" i="5"/>
  <c r="B11" i="5"/>
  <c r="B12" i="5"/>
  <c r="B13" i="5"/>
  <c r="B14" i="5"/>
  <c r="B15" i="5"/>
  <c r="B16" i="5"/>
  <c r="B17" i="5"/>
  <c r="B18" i="5"/>
  <c r="B19" i="5"/>
  <c r="F19" i="5"/>
  <c r="K6" i="5"/>
  <c r="K37" i="5" l="1"/>
  <c r="K33" i="5"/>
  <c r="K29" i="5"/>
  <c r="K25" i="5"/>
  <c r="K49" i="5"/>
  <c r="K45" i="5"/>
  <c r="K41" i="5"/>
  <c r="K48" i="5"/>
  <c r="K44" i="5"/>
  <c r="K36" i="5"/>
  <c r="K24" i="5"/>
  <c r="H39" i="5"/>
  <c r="J40" i="5" s="1"/>
  <c r="K40" i="5" s="1"/>
  <c r="H27" i="5"/>
  <c r="J28" i="5" s="1"/>
  <c r="K28" i="5" s="1"/>
  <c r="H34" i="5"/>
  <c r="J35" i="5" s="1"/>
  <c r="K35" i="5" s="1"/>
  <c r="H49" i="5"/>
  <c r="H46" i="5"/>
  <c r="J47" i="5" s="1"/>
  <c r="K47" i="5" s="1"/>
  <c r="H30" i="5"/>
  <c r="J31" i="5" s="1"/>
  <c r="K31" i="5" s="1"/>
  <c r="H42" i="5"/>
  <c r="J43" i="5" s="1"/>
  <c r="K43" i="5" s="1"/>
  <c r="H26" i="5"/>
  <c r="J27" i="5" s="1"/>
  <c r="K27" i="5" s="1"/>
  <c r="H38" i="5"/>
  <c r="J39" i="5" s="1"/>
  <c r="K39" i="5" s="1"/>
  <c r="H31" i="5"/>
  <c r="J32" i="5" s="1"/>
  <c r="K32" i="5" s="1"/>
  <c r="H45" i="5"/>
  <c r="J46" i="5" s="1"/>
  <c r="K46" i="5" s="1"/>
  <c r="H41" i="5"/>
  <c r="J42" i="5" s="1"/>
  <c r="K42" i="5" s="1"/>
  <c r="H37" i="5"/>
  <c r="J38" i="5" s="1"/>
  <c r="K38" i="5" s="1"/>
  <c r="H33" i="5"/>
  <c r="J34" i="5" s="1"/>
  <c r="K34" i="5" s="1"/>
  <c r="H29" i="5"/>
  <c r="J30" i="5" s="1"/>
  <c r="K30" i="5" s="1"/>
  <c r="H25" i="5"/>
  <c r="J26" i="5" s="1"/>
  <c r="K26" i="5" s="1"/>
  <c r="F18" i="5" l="1"/>
  <c r="F17" i="5"/>
  <c r="F16" i="5"/>
  <c r="F15" i="5"/>
  <c r="F14" i="5"/>
  <c r="F13" i="5"/>
  <c r="F12" i="5"/>
  <c r="F11" i="5"/>
  <c r="F10" i="5"/>
  <c r="I10" i="5" l="1"/>
  <c r="K10" i="5" s="1"/>
  <c r="G11" i="5" l="1"/>
  <c r="I11" i="5" s="1"/>
  <c r="K11" i="5" s="1"/>
  <c r="G12" i="5" s="1"/>
  <c r="H10" i="5"/>
  <c r="H11" i="5" l="1"/>
  <c r="I12" i="5"/>
  <c r="K12" i="5" s="1"/>
  <c r="G13" i="5" l="1"/>
  <c r="H12" i="5"/>
  <c r="J13" i="5" s="1"/>
  <c r="I13" i="5"/>
  <c r="K13" i="5" l="1"/>
  <c r="H13" i="5"/>
  <c r="G14" i="5" l="1"/>
  <c r="I14" i="5" s="1"/>
  <c r="K14" i="5" s="1"/>
  <c r="G15" i="5" s="1"/>
  <c r="H14" i="5"/>
  <c r="J15" i="5" s="1"/>
  <c r="I15" i="5" l="1"/>
  <c r="K15" i="5" l="1"/>
  <c r="H15" i="5"/>
  <c r="J16" i="5" s="1"/>
  <c r="G16" i="5" l="1"/>
  <c r="I16" i="5"/>
  <c r="K16" i="5" l="1"/>
  <c r="H16" i="5"/>
  <c r="J17" i="5" s="1"/>
  <c r="G17" i="5" l="1"/>
  <c r="I17" i="5" s="1"/>
  <c r="K17" i="5" s="1"/>
  <c r="G18" i="5" s="1"/>
  <c r="H17" i="5"/>
  <c r="J18" i="5" l="1"/>
  <c r="I18" i="5" l="1"/>
  <c r="K18" i="5" l="1"/>
  <c r="H18" i="5"/>
  <c r="J19" i="5" s="1"/>
  <c r="G19" i="5"/>
  <c r="I19" i="5" l="1"/>
  <c r="K19" i="5" s="1"/>
  <c r="G20" i="5" l="1"/>
  <c r="I20" i="5" s="1"/>
  <c r="H19" i="5"/>
  <c r="J20" i="5" s="1"/>
  <c r="H20" i="5" l="1"/>
  <c r="J21" i="5" s="1"/>
  <c r="K20" i="5"/>
  <c r="G21" i="5" l="1"/>
  <c r="I21" i="5" s="1"/>
  <c r="H21" i="5" s="1"/>
  <c r="J22" i="5" s="1"/>
  <c r="K21" i="5" l="1"/>
  <c r="G22" i="5" s="1"/>
  <c r="I22" i="5" s="1"/>
  <c r="H22" i="5" s="1"/>
  <c r="J23" i="5" s="1"/>
  <c r="K23" i="5" s="1"/>
  <c r="K8" i="5" l="1"/>
  <c r="K22" i="5"/>
  <c r="K7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de Fátima Oliveira</author>
  </authors>
  <commentList>
    <comment ref="G10" authorId="0" shapeId="0" xr:uid="{2C363F82-05D7-4ED0-9453-B68F8FDEDA85}">
      <text>
        <r>
          <rPr>
            <b/>
            <sz val="10"/>
            <color indexed="81"/>
            <rFont val="Segoe UI"/>
            <family val="2"/>
          </rPr>
          <t>Esse primeiro saldo será inserido manulmente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11" authorId="0" shapeId="0" xr:uid="{EECF534C-6CF5-43E4-AC15-02C64E864310}">
      <text>
        <r>
          <rPr>
            <b/>
            <sz val="10"/>
            <color indexed="81"/>
            <rFont val="Segoe UI"/>
            <family val="2"/>
          </rPr>
          <t xml:space="preserve">A partir desse valor,utilizar a alça de preenchimento para buscar o valor do saldo final.
</t>
        </r>
      </text>
    </comment>
  </commentList>
</comments>
</file>

<file path=xl/sharedStrings.xml><?xml version="1.0" encoding="utf-8"?>
<sst xmlns="http://schemas.openxmlformats.org/spreadsheetml/2006/main" count="30" uniqueCount="17">
  <si>
    <t>Data</t>
  </si>
  <si>
    <t>Histórico</t>
  </si>
  <si>
    <t>Preço unitário</t>
  </si>
  <si>
    <t>Preço total</t>
  </si>
  <si>
    <t>Saldo inicial</t>
  </si>
  <si>
    <t>Preço médio</t>
  </si>
  <si>
    <t>Saldo total</t>
  </si>
  <si>
    <t>Saídas</t>
  </si>
  <si>
    <t>Compra de mercadorias</t>
  </si>
  <si>
    <t>Venda de mercadorias</t>
  </si>
  <si>
    <t>ESTOQUE
ENTRADAS</t>
  </si>
  <si>
    <t>ESTOQUE
SAÍDAS</t>
  </si>
  <si>
    <t>Estoque Final em Qtde.</t>
  </si>
  <si>
    <t>Saldo Final em R$</t>
  </si>
  <si>
    <t>Saldo Final</t>
  </si>
  <si>
    <t>Qtde</t>
  </si>
  <si>
    <t>Custo Mercadoria Vendida (CMV)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</si>
</sst>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indexed="81"/>
      <name val="Segoe UI"/>
      <family val="2"/>
    </font>
    <font>
      <b/>
      <sz val="10"/>
      <color indexed="81"/>
      <name val="Segoe UI"/>
      <family val="2"/>
    </font>
    <font>
      <b/>
      <sz val="2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3" tint="-0.249977111117893"/>
        <bgColor theme="9"/>
      </patternFill>
    </fill>
  </fills>
  <borders count="16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 style="medium">
        <color theme="9" tint="-0.249977111117893"/>
      </top>
      <bottom style="thick">
        <color theme="0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 style="thick">
        <color theme="0"/>
      </bottom>
      <diagonal/>
    </border>
    <border>
      <left style="medium">
        <color theme="9" tint="-0.249977111117893"/>
      </left>
      <right/>
      <top style="thick">
        <color theme="0"/>
      </top>
      <bottom style="thick">
        <color theme="0"/>
      </bottom>
      <diagonal/>
    </border>
    <border>
      <left/>
      <right style="medium">
        <color theme="9" tint="-0.249977111117893"/>
      </right>
      <top/>
      <bottom/>
      <diagonal/>
    </border>
    <border>
      <left/>
      <right/>
      <top style="medium">
        <color theme="9" tint="-0.249977111117893"/>
      </top>
      <bottom style="thick">
        <color theme="0"/>
      </bottom>
      <diagonal/>
    </border>
    <border>
      <left style="medium">
        <color theme="9" tint="-0.249977111117893"/>
      </left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medium">
        <color theme="0"/>
      </top>
      <bottom style="thick">
        <color theme="0"/>
      </bottom>
      <diagonal/>
    </border>
    <border>
      <left style="medium">
        <color theme="9" tint="-0.24994659260841701"/>
      </left>
      <right style="thick">
        <color theme="0"/>
      </right>
      <top style="medium">
        <color theme="0"/>
      </top>
      <bottom style="thick">
        <color theme="0"/>
      </bottom>
      <diagonal/>
    </border>
  </borders>
  <cellStyleXfs count="1">
    <xf numFmtId="0" fontId="0" fillId="0" borderId="0"/>
  </cellStyleXfs>
  <cellXfs count="40">
    <xf numFmtId="0" fontId="0" fillId="0" borderId="0" xfId="0"/>
    <xf numFmtId="14" fontId="0" fillId="0" borderId="3" xfId="0" applyNumberFormat="1" applyFont="1" applyFill="1" applyBorder="1" applyProtection="1">
      <protection locked="0"/>
    </xf>
    <xf numFmtId="0" fontId="0" fillId="3" borderId="0" xfId="0" applyFill="1" applyProtection="1"/>
    <xf numFmtId="0" fontId="6" fillId="3" borderId="0" xfId="0" applyFont="1" applyFill="1" applyAlignment="1" applyProtection="1">
      <alignment vertical="center"/>
    </xf>
    <xf numFmtId="1" fontId="0" fillId="3" borderId="0" xfId="0" applyNumberFormat="1" applyFill="1" applyProtection="1"/>
    <xf numFmtId="0" fontId="1" fillId="4" borderId="0" xfId="0" applyFont="1" applyFill="1" applyBorder="1" applyAlignment="1" applyProtection="1">
      <alignment horizontal="center" vertical="center" wrapText="1"/>
    </xf>
    <xf numFmtId="44" fontId="1" fillId="5" borderId="8" xfId="0" applyNumberFormat="1" applyFont="1" applyFill="1" applyBorder="1" applyAlignment="1" applyProtection="1">
      <alignment horizontal="center" vertical="center" wrapText="1"/>
    </xf>
    <xf numFmtId="1" fontId="3" fillId="2" borderId="6" xfId="0" applyNumberFormat="1" applyFont="1" applyFill="1" applyBorder="1" applyAlignment="1" applyProtection="1">
      <alignment vertical="center"/>
    </xf>
    <xf numFmtId="1" fontId="3" fillId="2" borderId="5" xfId="0" applyNumberFormat="1" applyFont="1" applyFill="1" applyBorder="1" applyAlignment="1" applyProtection="1">
      <alignment vertical="center"/>
    </xf>
    <xf numFmtId="44" fontId="3" fillId="2" borderId="9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vertical="center"/>
    </xf>
    <xf numFmtId="1" fontId="3" fillId="2" borderId="3" xfId="0" applyNumberFormat="1" applyFont="1" applyFill="1" applyBorder="1" applyAlignment="1" applyProtection="1">
      <alignment vertical="center"/>
    </xf>
    <xf numFmtId="44" fontId="3" fillId="2" borderId="9" xfId="0" applyNumberFormat="1" applyFont="1" applyFill="1" applyBorder="1" applyAlignment="1" applyProtection="1">
      <alignment horizontal="left" vertical="center" indent="1"/>
    </xf>
    <xf numFmtId="1" fontId="3" fillId="2" borderId="10" xfId="0" applyNumberFormat="1" applyFont="1" applyFill="1" applyBorder="1" applyAlignment="1" applyProtection="1">
      <alignment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1" fontId="2" fillId="0" borderId="14" xfId="0" applyNumberFormat="1" applyFont="1" applyFill="1" applyBorder="1" applyAlignment="1" applyProtection="1">
      <alignment horizontal="center" vertical="center"/>
    </xf>
    <xf numFmtId="44" fontId="2" fillId="0" borderId="14" xfId="0" applyNumberFormat="1" applyFont="1" applyFill="1" applyBorder="1" applyAlignment="1" applyProtection="1">
      <alignment horizontal="left" vertical="center"/>
    </xf>
    <xf numFmtId="44" fontId="2" fillId="0" borderId="14" xfId="0" applyNumberFormat="1" applyFont="1" applyFill="1" applyBorder="1" applyAlignment="1" applyProtection="1">
      <alignment horizontal="center" vertical="center"/>
    </xf>
    <xf numFmtId="44" fontId="2" fillId="0" borderId="11" xfId="0" applyNumberFormat="1" applyFont="1" applyFill="1" applyBorder="1" applyAlignment="1" applyProtection="1">
      <alignment horizontal="center" vertical="center"/>
    </xf>
    <xf numFmtId="44" fontId="0" fillId="0" borderId="1" xfId="0" applyNumberFormat="1" applyFill="1" applyBorder="1" applyProtection="1"/>
    <xf numFmtId="44" fontId="0" fillId="0" borderId="4" xfId="0" applyNumberFormat="1" applyFill="1" applyBorder="1" applyProtection="1"/>
    <xf numFmtId="44" fontId="0" fillId="0" borderId="12" xfId="0" applyNumberFormat="1" applyFill="1" applyBorder="1" applyProtection="1"/>
    <xf numFmtId="44" fontId="0" fillId="0" borderId="2" xfId="0" applyNumberFormat="1" applyFill="1" applyBorder="1" applyProtection="1"/>
    <xf numFmtId="44" fontId="0" fillId="0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44" fontId="0" fillId="0" borderId="0" xfId="0" applyNumberFormat="1" applyProtection="1"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44" fontId="0" fillId="0" borderId="1" xfId="0" quotePrefix="1" applyNumberFormat="1" applyFill="1" applyBorder="1" applyProtection="1">
      <protection locked="0"/>
    </xf>
    <xf numFmtId="1" fontId="0" fillId="0" borderId="1" xfId="0" applyNumberFormat="1" applyFill="1" applyBorder="1" applyAlignment="1" applyProtection="1">
      <alignment horizontal="center" vertical="center"/>
      <protection locked="0"/>
    </xf>
    <xf numFmtId="14" fontId="0" fillId="0" borderId="13" xfId="0" applyNumberFormat="1" applyFont="1" applyFill="1" applyBorder="1" applyProtection="1">
      <protection locked="0"/>
    </xf>
    <xf numFmtId="0" fontId="0" fillId="0" borderId="4" xfId="0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center" vertical="center"/>
      <protection locked="0"/>
    </xf>
    <xf numFmtId="44" fontId="0" fillId="0" borderId="4" xfId="0" applyNumberFormat="1" applyFill="1" applyBorder="1" applyProtection="1">
      <protection locked="0"/>
    </xf>
    <xf numFmtId="0" fontId="0" fillId="0" borderId="0" xfId="0" applyProtection="1"/>
    <xf numFmtId="1" fontId="0" fillId="0" borderId="0" xfId="0" applyNumberFormat="1" applyProtection="1"/>
    <xf numFmtId="44" fontId="0" fillId="0" borderId="0" xfId="0" applyNumberFormat="1" applyProtection="1"/>
  </cellXfs>
  <cellStyles count="1">
    <cellStyle name="Normal" xfId="0" builtinId="0"/>
  </cellStyles>
  <dxfs count="19">
    <dxf>
      <numFmt numFmtId="34" formatCode="_-&quot;R$&quot;\ * #,##0.00_-;\-&quot;R$&quot;\ * #,##0.00_-;_-&quot;R$&quot;\ * &quot;-&quot;??_-;_-@_-"/>
      <fill>
        <patternFill patternType="none">
          <fgColor indexed="64"/>
          <bgColor auto="1"/>
        </patternFill>
      </fill>
      <border diagonalUp="0" diagonalDown="0">
        <left style="thick">
          <color theme="0"/>
        </left>
        <right/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  <protection locked="1" hidden="0"/>
    </dxf>
    <dxf>
      <numFmt numFmtId="34" formatCode="_-&quot;R$&quot;\ * #,##0.00_-;\-&quot;R$&quot;\ * #,##0.00_-;_-&quot;R$&quot;\ * &quot;-&quot;??_-;_-@_-"/>
      <fill>
        <patternFill patternType="none">
          <fgColor indexed="64"/>
          <bgColor auto="1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  <protection locked="1" hidden="0"/>
    </dxf>
    <dxf>
      <numFmt numFmtId="34" formatCode="_-&quot;R$&quot;\ * #,##0.00_-;\-&quot;R$&quot;\ * #,##0.00_-;_-&quot;R$&quot;\ * &quot;-&quot;??_-;_-@_-"/>
      <fill>
        <patternFill patternType="none">
          <fgColor indexed="64"/>
          <bgColor indexed="65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  <protection locked="1" hidden="0"/>
    </dxf>
    <dxf>
      <numFmt numFmtId="34" formatCode="_-&quot;R$&quot;\ * #,##0.00_-;\-&quot;R$&quot;\ * #,##0.00_-;_-&quot;R$&quot;\ * &quot;-&quot;??_-;_-@_-"/>
      <fill>
        <patternFill patternType="none">
          <fgColor indexed="64"/>
          <bgColor indexed="65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  <protection locked="1" hidden="0"/>
    </dxf>
    <dxf>
      <numFmt numFmtId="34" formatCode="_-&quot;R$&quot;\ * #,##0.00_-;\-&quot;R$&quot;\ * #,##0.00_-;_-&quot;R$&quot;\ * &quot;-&quot;??_-;_-@_-"/>
      <fill>
        <patternFill patternType="none">
          <fgColor indexed="64"/>
          <bgColor auto="1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  <protection locked="1" hidden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 style="thick">
          <color theme="0"/>
        </right>
        <top/>
        <bottom/>
        <vertical style="thick">
          <color theme="0"/>
        </vertical>
        <horizontal style="thick">
          <color theme="0"/>
        </horizontal>
      </border>
      <protection locked="1" hidden="0"/>
    </dxf>
    <dxf>
      <numFmt numFmtId="4" formatCode="#,##0.00"/>
      <fill>
        <patternFill patternType="none">
          <fgColor indexed="64"/>
          <bgColor auto="1"/>
        </patternFill>
      </fill>
      <protection locked="0" hidden="0"/>
    </dxf>
    <dxf>
      <numFmt numFmtId="34" formatCode="_-&quot;R$&quot;\ * #,##0.00_-;\-&quot;R$&quot;\ * #,##0.00_-;_-&quot;R$&quot;\ * &quot;-&quot;??_-;_-@_-"/>
      <fill>
        <patternFill patternType="none">
          <fgColor indexed="64"/>
          <bgColor auto="1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  <protection locked="0" hidden="0"/>
    </dxf>
    <dxf>
      <numFmt numFmtId="34" formatCode="_-&quot;R$&quot;\ * #,##0.00_-;\-&quot;R$&quot;\ * #,##0.00_-;_-&quot;R$&quot;\ * &quot;-&quot;??_-;_-@_-"/>
      <fill>
        <patternFill patternType="none">
          <fgColor indexed="64"/>
          <bgColor auto="1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  <protection locked="0" hidden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border diagonalUp="0" diagonalDown="0">
        <left/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border>
        <top style="thick">
          <color theme="0"/>
        </top>
      </border>
    </dxf>
    <dxf>
      <border>
        <bottom style="thick">
          <color theme="0"/>
        </bottom>
      </border>
    </dxf>
    <dxf>
      <border diagonalUp="0" diagonalDown="0"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</xdr:row>
      <xdr:rowOff>209550</xdr:rowOff>
    </xdr:from>
    <xdr:to>
      <xdr:col>2</xdr:col>
      <xdr:colOff>561975</xdr:colOff>
      <xdr:row>2</xdr:row>
      <xdr:rowOff>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A7F7796D-4529-41F2-8B6A-FCDAA4D5202C}"/>
            </a:ext>
          </a:extLst>
        </xdr:cNvPr>
        <xdr:cNvSpPr txBox="1"/>
      </xdr:nvSpPr>
      <xdr:spPr>
        <a:xfrm>
          <a:off x="371475" y="590550"/>
          <a:ext cx="1276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bg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Insira</a:t>
          </a:r>
          <a:r>
            <a:rPr lang="pt-BR" sz="11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bg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sua Logo</a:t>
          </a:r>
          <a:endParaRPr lang="pt-BR" sz="1100" b="1" cap="none" spc="0">
            <a:ln w="10160">
              <a:solidFill>
                <a:schemeClr val="accent5"/>
              </a:solidFill>
              <a:prstDash val="solid"/>
            </a:ln>
            <a:solidFill>
              <a:schemeClr val="bg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twoCellAnchor>
  <xdr:oneCellAnchor>
    <xdr:from>
      <xdr:col>9</xdr:col>
      <xdr:colOff>581025</xdr:colOff>
      <xdr:row>1</xdr:row>
      <xdr:rowOff>152400</xdr:rowOff>
    </xdr:from>
    <xdr:ext cx="1445898" cy="485776"/>
    <xdr:pic>
      <xdr:nvPicPr>
        <xdr:cNvPr id="3" name="Imagem 2">
          <a:extLst>
            <a:ext uri="{FF2B5EF4-FFF2-40B4-BE49-F238E27FC236}">
              <a16:creationId xmlns:a16="http://schemas.microsoft.com/office/drawing/2014/main" id="{4D011E00-0922-49BF-9FFD-A7A540B7F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87050" y="342900"/>
          <a:ext cx="1445898" cy="485776"/>
        </a:xfrm>
        <a:prstGeom prst="rect">
          <a:avLst/>
        </a:prstGeom>
      </xdr:spPr>
    </xdr:pic>
    <xdr:clientData/>
  </xdr:oneCellAnchor>
  <xdr:twoCellAnchor>
    <xdr:from>
      <xdr:col>3</xdr:col>
      <xdr:colOff>47625</xdr:colOff>
      <xdr:row>1</xdr:row>
      <xdr:rowOff>76200</xdr:rowOff>
    </xdr:from>
    <xdr:to>
      <xdr:col>8</xdr:col>
      <xdr:colOff>771525</xdr:colOff>
      <xdr:row>1</xdr:row>
      <xdr:rowOff>657225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76E5D32D-879D-420F-83D8-89CEF343E5D8}"/>
            </a:ext>
          </a:extLst>
        </xdr:cNvPr>
        <xdr:cNvSpPr txBox="1"/>
      </xdr:nvSpPr>
      <xdr:spPr>
        <a:xfrm>
          <a:off x="3438525" y="266700"/>
          <a:ext cx="60579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800" b="1">
              <a:solidFill>
                <a:schemeClr val="bg1"/>
              </a:solidFill>
            </a:rPr>
            <a:t>CÁLCULO DO CUSTO DA MERCADORIA VENDIDA   </a:t>
          </a:r>
          <a:r>
            <a:rPr lang="pt-BR" sz="2400" b="1">
              <a:solidFill>
                <a:schemeClr val="bg1"/>
              </a:solidFill>
            </a:rPr>
            <a:t>(CMV)</a:t>
          </a:r>
          <a:endParaRPr lang="pt-BR" sz="1800" b="1">
            <a:solidFill>
              <a:schemeClr val="bg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B7EC5D-3CD9-401C-AE5D-E70A51C0B93E}" name="Tabela32" displayName="Tabela32" ref="B9:K49" totalsRowShown="0" headerRowDxfId="5" dataDxfId="6" headerRowBorderDxfId="17" tableBorderDxfId="18" totalsRowBorderDxfId="16">
  <tableColumns count="10">
    <tableColumn id="1" xr3:uid="{F77BE579-FAF5-4FDE-A9B7-19D353CDC11C}" name="Data" dataDxfId="11">
      <calculatedColumnFormula>TODAY()</calculatedColumnFormula>
    </tableColumn>
    <tableColumn id="2" xr3:uid="{3CA30186-3D82-4C46-85EA-2F5298A88FE6}" name="Histórico" dataDxfId="10"/>
    <tableColumn id="3" xr3:uid="{1141DC49-4B5D-4423-8ED4-5C98098E1CC4}" name="Qtde" dataDxfId="9"/>
    <tableColumn id="4" xr3:uid="{A6A42341-C7A9-45B4-9A6E-25ADF962D249}" name="Preço unitário" dataDxfId="8"/>
    <tableColumn id="5" xr3:uid="{2B1CDFA4-0CD5-41AB-BE5C-D5301D637FBE}" name="Preço total" dataDxfId="4">
      <calculatedColumnFormula>IF(E10="-","-",D10*E10)</calculatedColumnFormula>
    </tableColumn>
    <tableColumn id="6" xr3:uid="{F28D6453-5AE9-4759-8C65-0F0EEAB945DF}" name="Saldo inicial" dataDxfId="7"/>
    <tableColumn id="8" xr3:uid="{06854063-7520-4321-8F94-2B4A0A3A3C65}" name="Preço médio" dataDxfId="3">
      <calculatedColumnFormula>I10/D10</calculatedColumnFormula>
    </tableColumn>
    <tableColumn id="7" xr3:uid="{F050D7D2-71FE-4620-BB2D-65BCF23E7C95}" name="Saldo total" dataDxfId="2">
      <calculatedColumnFormula>IFERROR(SUM(G10+F10),"-")</calculatedColumnFormula>
    </tableColumn>
    <tableColumn id="9" xr3:uid="{98849073-5DDA-4CA6-BB7E-16F6FED0C83E}" name="Saídas" dataDxfId="1">
      <calculatedColumnFormula>IFERROR(IF(D10&gt;=1,0,D10*H9),"-")</calculatedColumnFormula>
    </tableColumn>
    <tableColumn id="10" xr3:uid="{DD96BBEB-BE68-4B6E-98F3-581A2EA06E9F}" name="Saldo Final" dataDxfId="0">
      <calculatedColumnFormula>IFERROR(SUM(I10+J10),"-")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FD45D-C719-453A-9F45-B5B97420CDC5}">
  <dimension ref="B1:L49"/>
  <sheetViews>
    <sheetView showGridLines="0" showRowColHeaders="0"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1" sqref="B11"/>
    </sheetView>
  </sheetViews>
  <sheetFormatPr defaultColWidth="0" defaultRowHeight="15" zeroHeight="1" x14ac:dyDescent="0.25"/>
  <cols>
    <col min="1" max="1" width="4.140625" style="25" customWidth="1"/>
    <col min="2" max="2" width="13.85546875" style="25" customWidth="1"/>
    <col min="3" max="3" width="32.85546875" style="25" customWidth="1"/>
    <col min="4" max="4" width="11.140625" style="26" customWidth="1"/>
    <col min="5" max="5" width="17.7109375" style="25" customWidth="1"/>
    <col min="6" max="6" width="17.7109375" style="37" customWidth="1"/>
    <col min="7" max="7" width="15.7109375" style="27" customWidth="1"/>
    <col min="8" max="10" width="17.7109375" style="39" customWidth="1"/>
    <col min="11" max="11" width="19.85546875" style="39" customWidth="1"/>
    <col min="12" max="12" width="3.42578125" style="25" customWidth="1"/>
    <col min="13" max="16384" width="9.140625" style="25" hidden="1"/>
  </cols>
  <sheetData>
    <row r="1" spans="2:11" x14ac:dyDescent="0.25">
      <c r="F1" s="25"/>
      <c r="H1" s="27"/>
      <c r="I1" s="27"/>
      <c r="J1" s="27"/>
      <c r="K1" s="27"/>
    </row>
    <row r="2" spans="2:11" ht="54.75" customHeight="1" x14ac:dyDescent="0.25">
      <c r="B2" s="2"/>
      <c r="C2" s="3"/>
      <c r="D2" s="4"/>
      <c r="E2" s="2"/>
      <c r="F2" s="2"/>
      <c r="G2" s="2"/>
      <c r="H2" s="2"/>
      <c r="I2" s="2"/>
      <c r="J2" s="2"/>
      <c r="K2" s="2"/>
    </row>
    <row r="3" spans="2:11" ht="3" customHeight="1" x14ac:dyDescent="0.25">
      <c r="B3" s="37"/>
      <c r="C3" s="37"/>
      <c r="D3" s="38"/>
      <c r="E3" s="37"/>
      <c r="G3" s="37"/>
      <c r="H3" s="37"/>
      <c r="I3" s="37"/>
      <c r="J3" s="37"/>
      <c r="K3" s="37"/>
    </row>
    <row r="4" spans="2:11" ht="15.75" customHeight="1" x14ac:dyDescent="0.25">
      <c r="B4" s="2"/>
      <c r="C4" s="2"/>
      <c r="D4" s="4"/>
      <c r="E4" s="2"/>
      <c r="F4" s="2"/>
      <c r="G4" s="2"/>
      <c r="H4" s="2"/>
      <c r="I4" s="2"/>
      <c r="J4" s="2"/>
      <c r="K4" s="2"/>
    </row>
    <row r="5" spans="2:11" ht="8.25" customHeight="1" thickBot="1" x14ac:dyDescent="0.3">
      <c r="F5" s="25"/>
      <c r="H5" s="27"/>
      <c r="I5" s="27"/>
      <c r="J5" s="27"/>
      <c r="K5" s="27"/>
    </row>
    <row r="6" spans="2:11" ht="24.75" customHeight="1" thickBot="1" x14ac:dyDescent="0.3">
      <c r="B6" s="5" t="s">
        <v>10</v>
      </c>
      <c r="F6" s="25"/>
      <c r="G6" s="6" t="s">
        <v>11</v>
      </c>
      <c r="H6" s="27"/>
      <c r="I6" s="7" t="s">
        <v>12</v>
      </c>
      <c r="J6" s="8"/>
      <c r="K6" s="9">
        <f>SUM(D:D)</f>
        <v>80</v>
      </c>
    </row>
    <row r="7" spans="2:11" ht="16.5" customHeight="1" thickTop="1" thickBot="1" x14ac:dyDescent="0.3">
      <c r="B7" s="5"/>
      <c r="D7" s="28"/>
      <c r="E7" s="27"/>
      <c r="F7" s="25"/>
      <c r="G7" s="6"/>
      <c r="H7" s="27"/>
      <c r="I7" s="10" t="s">
        <v>13</v>
      </c>
      <c r="J7" s="11"/>
      <c r="K7" s="12">
        <f>INDEX(K10:K49,MATCH(0,K10:K49,0)-1)</f>
        <v>19846.153846153851</v>
      </c>
    </row>
    <row r="8" spans="2:11" ht="16.5" customHeight="1" thickTop="1" thickBot="1" x14ac:dyDescent="0.3">
      <c r="B8" s="5"/>
      <c r="D8" s="28"/>
      <c r="E8" s="27"/>
      <c r="F8" s="25"/>
      <c r="G8" s="6"/>
      <c r="H8" s="27"/>
      <c r="I8" s="13" t="s">
        <v>16</v>
      </c>
      <c r="J8" s="11"/>
      <c r="K8" s="12">
        <f>SUM(J:J)*-1</f>
        <v>76153.846153846156</v>
      </c>
    </row>
    <row r="9" spans="2:11" ht="17.25" thickTop="1" thickBot="1" x14ac:dyDescent="0.3">
      <c r="B9" s="14" t="s">
        <v>0</v>
      </c>
      <c r="C9" s="15" t="s">
        <v>1</v>
      </c>
      <c r="D9" s="16" t="s">
        <v>15</v>
      </c>
      <c r="E9" s="17" t="s">
        <v>2</v>
      </c>
      <c r="F9" s="17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19" t="s">
        <v>14</v>
      </c>
    </row>
    <row r="10" spans="2:11" ht="16.5" thickTop="1" thickBot="1" x14ac:dyDescent="0.3">
      <c r="B10" s="1">
        <f t="shared" ref="B10:B19" ca="1" si="0">TODAY()</f>
        <v>44263</v>
      </c>
      <c r="C10" s="29" t="s">
        <v>8</v>
      </c>
      <c r="D10" s="30">
        <v>10</v>
      </c>
      <c r="E10" s="24">
        <v>700</v>
      </c>
      <c r="F10" s="20">
        <f>IF(E10="-","-",D10*E10)</f>
        <v>7000</v>
      </c>
      <c r="G10" s="31">
        <v>0</v>
      </c>
      <c r="H10" s="20">
        <f>I10/D10</f>
        <v>700</v>
      </c>
      <c r="I10" s="20">
        <f t="shared" ref="I10:I20" si="1">IFERROR(SUM(G10+F10),"-")</f>
        <v>7000</v>
      </c>
      <c r="J10" s="20">
        <f t="shared" ref="J10:J41" si="2">IFERROR(IF(D10&gt;=1,0,D10*H9),"-")</f>
        <v>0</v>
      </c>
      <c r="K10" s="22">
        <f t="shared" ref="K10:K18" si="3">SUM(I10+J10)</f>
        <v>7000</v>
      </c>
    </row>
    <row r="11" spans="2:11" ht="16.5" thickTop="1" thickBot="1" x14ac:dyDescent="0.3">
      <c r="B11" s="1">
        <f t="shared" ca="1" si="0"/>
        <v>44263</v>
      </c>
      <c r="C11" s="29" t="s">
        <v>8</v>
      </c>
      <c r="D11" s="30">
        <v>10</v>
      </c>
      <c r="E11" s="24">
        <v>800</v>
      </c>
      <c r="F11" s="20">
        <f t="shared" ref="F11:F18" si="4">IF(E11="-","-",D11*E11)</f>
        <v>8000</v>
      </c>
      <c r="G11" s="24">
        <f>K10</f>
        <v>7000</v>
      </c>
      <c r="H11" s="20">
        <f>IF(D11&gt;=1,I11/SUM(D$10:D11),H10)</f>
        <v>750</v>
      </c>
      <c r="I11" s="20">
        <f t="shared" si="1"/>
        <v>15000</v>
      </c>
      <c r="J11" s="20">
        <f t="shared" si="2"/>
        <v>0</v>
      </c>
      <c r="K11" s="22">
        <f t="shared" si="3"/>
        <v>15000</v>
      </c>
    </row>
    <row r="12" spans="2:11" ht="16.5" thickTop="1" thickBot="1" x14ac:dyDescent="0.3">
      <c r="B12" s="1">
        <f t="shared" ca="1" si="0"/>
        <v>44263</v>
      </c>
      <c r="C12" s="29" t="s">
        <v>8</v>
      </c>
      <c r="D12" s="30">
        <v>20</v>
      </c>
      <c r="E12" s="24">
        <v>900</v>
      </c>
      <c r="F12" s="20">
        <f t="shared" si="4"/>
        <v>18000</v>
      </c>
      <c r="G12" s="24">
        <f>K11</f>
        <v>15000</v>
      </c>
      <c r="H12" s="20">
        <f>IF(D12&gt;=1,I12/SUM(D$10:D12),H11)</f>
        <v>825</v>
      </c>
      <c r="I12" s="20">
        <f t="shared" si="1"/>
        <v>33000</v>
      </c>
      <c r="J12" s="20">
        <f t="shared" si="2"/>
        <v>0</v>
      </c>
      <c r="K12" s="22">
        <f t="shared" si="3"/>
        <v>33000</v>
      </c>
    </row>
    <row r="13" spans="2:11" ht="16.5" thickTop="1" thickBot="1" x14ac:dyDescent="0.3">
      <c r="B13" s="1">
        <f t="shared" ca="1" si="0"/>
        <v>44263</v>
      </c>
      <c r="C13" s="29" t="s">
        <v>9</v>
      </c>
      <c r="D13" s="30">
        <v>-15</v>
      </c>
      <c r="E13" s="24"/>
      <c r="F13" s="20">
        <f t="shared" si="4"/>
        <v>0</v>
      </c>
      <c r="G13" s="24">
        <f>K12</f>
        <v>33000</v>
      </c>
      <c r="H13" s="20">
        <f>IF(D13&gt;=1,I13/SUM(D$10:D13),H12)</f>
        <v>825</v>
      </c>
      <c r="I13" s="20">
        <f t="shared" si="1"/>
        <v>33000</v>
      </c>
      <c r="J13" s="20">
        <f t="shared" si="2"/>
        <v>-12375</v>
      </c>
      <c r="K13" s="22">
        <f t="shared" si="3"/>
        <v>20625</v>
      </c>
    </row>
    <row r="14" spans="2:11" ht="16.5" thickTop="1" thickBot="1" x14ac:dyDescent="0.3">
      <c r="B14" s="1">
        <f t="shared" ca="1" si="0"/>
        <v>44263</v>
      </c>
      <c r="C14" s="29" t="s">
        <v>8</v>
      </c>
      <c r="D14" s="30">
        <v>10</v>
      </c>
      <c r="E14" s="24">
        <v>1000</v>
      </c>
      <c r="F14" s="20">
        <f t="shared" si="4"/>
        <v>10000</v>
      </c>
      <c r="G14" s="24">
        <f>K13</f>
        <v>20625</v>
      </c>
      <c r="H14" s="20">
        <f>IF(D14&gt;=1,I14/SUM(D$10:D14),H13)</f>
        <v>875</v>
      </c>
      <c r="I14" s="20">
        <f t="shared" si="1"/>
        <v>30625</v>
      </c>
      <c r="J14" s="20">
        <f t="shared" si="2"/>
        <v>0</v>
      </c>
      <c r="K14" s="22">
        <f t="shared" si="3"/>
        <v>30625</v>
      </c>
    </row>
    <row r="15" spans="2:11" ht="16.5" thickTop="1" thickBot="1" x14ac:dyDescent="0.3">
      <c r="B15" s="1">
        <f t="shared" ca="1" si="0"/>
        <v>44263</v>
      </c>
      <c r="C15" s="29" t="s">
        <v>8</v>
      </c>
      <c r="D15" s="30">
        <v>10</v>
      </c>
      <c r="E15" s="24">
        <v>1100</v>
      </c>
      <c r="F15" s="20">
        <f t="shared" si="4"/>
        <v>11000</v>
      </c>
      <c r="G15" s="24">
        <f>K14</f>
        <v>30625</v>
      </c>
      <c r="H15" s="20">
        <f>IF(D15&gt;=1,I15/SUM(D$10:D15),H14)</f>
        <v>925</v>
      </c>
      <c r="I15" s="20">
        <f t="shared" si="1"/>
        <v>41625</v>
      </c>
      <c r="J15" s="20">
        <f t="shared" si="2"/>
        <v>0</v>
      </c>
      <c r="K15" s="22">
        <f t="shared" si="3"/>
        <v>41625</v>
      </c>
    </row>
    <row r="16" spans="2:11" ht="16.5" thickTop="1" thickBot="1" x14ac:dyDescent="0.3">
      <c r="B16" s="1">
        <f t="shared" ca="1" si="0"/>
        <v>44263</v>
      </c>
      <c r="C16" s="29" t="s">
        <v>8</v>
      </c>
      <c r="D16" s="30">
        <v>20</v>
      </c>
      <c r="E16" s="24">
        <v>1200</v>
      </c>
      <c r="F16" s="20">
        <f t="shared" si="4"/>
        <v>24000</v>
      </c>
      <c r="G16" s="24">
        <f>K15</f>
        <v>41625</v>
      </c>
      <c r="H16" s="20">
        <f>IF(D16&gt;=1,I16/SUM(D$10:D16),H15)</f>
        <v>1009.6153846153846</v>
      </c>
      <c r="I16" s="20">
        <f t="shared" si="1"/>
        <v>65625</v>
      </c>
      <c r="J16" s="20">
        <f t="shared" si="2"/>
        <v>0</v>
      </c>
      <c r="K16" s="22">
        <f t="shared" si="3"/>
        <v>65625</v>
      </c>
    </row>
    <row r="17" spans="2:11" ht="16.5" thickTop="1" thickBot="1" x14ac:dyDescent="0.3">
      <c r="B17" s="1">
        <f t="shared" ca="1" si="0"/>
        <v>44263</v>
      </c>
      <c r="C17" s="29" t="s">
        <v>9</v>
      </c>
      <c r="D17" s="30">
        <v>-15</v>
      </c>
      <c r="E17" s="24"/>
      <c r="F17" s="20">
        <f t="shared" si="4"/>
        <v>0</v>
      </c>
      <c r="G17" s="24">
        <f>K16</f>
        <v>65625</v>
      </c>
      <c r="H17" s="20">
        <f>IF(D17&gt;=1,I17/SUM(D$10:D17),H16)</f>
        <v>1009.6153846153846</v>
      </c>
      <c r="I17" s="20">
        <f t="shared" si="1"/>
        <v>65625</v>
      </c>
      <c r="J17" s="20">
        <f t="shared" si="2"/>
        <v>-15144.23076923077</v>
      </c>
      <c r="K17" s="22">
        <f t="shared" si="3"/>
        <v>50480.769230769234</v>
      </c>
    </row>
    <row r="18" spans="2:11" ht="16.5" thickTop="1" thickBot="1" x14ac:dyDescent="0.3">
      <c r="B18" s="1">
        <f t="shared" ca="1" si="0"/>
        <v>44263</v>
      </c>
      <c r="C18" s="29" t="s">
        <v>9</v>
      </c>
      <c r="D18" s="32">
        <v>-10</v>
      </c>
      <c r="E18" s="24"/>
      <c r="F18" s="20">
        <f t="shared" si="4"/>
        <v>0</v>
      </c>
      <c r="G18" s="24">
        <f>K17</f>
        <v>50480.769230769234</v>
      </c>
      <c r="H18" s="20">
        <f>IF(D18&gt;=1,I18/SUM(D$10:D49),H17)</f>
        <v>1009.6153846153846</v>
      </c>
      <c r="I18" s="20">
        <f t="shared" si="1"/>
        <v>50480.769230769234</v>
      </c>
      <c r="J18" s="20">
        <f t="shared" si="2"/>
        <v>-10096.153846153846</v>
      </c>
      <c r="K18" s="22">
        <f t="shared" si="3"/>
        <v>40384.61538461539</v>
      </c>
    </row>
    <row r="19" spans="2:11" ht="16.5" thickTop="1" thickBot="1" x14ac:dyDescent="0.3">
      <c r="B19" s="1">
        <f t="shared" ca="1" si="0"/>
        <v>44263</v>
      </c>
      <c r="C19" s="29" t="s">
        <v>8</v>
      </c>
      <c r="D19" s="32">
        <v>-20</v>
      </c>
      <c r="E19" s="24"/>
      <c r="F19" s="20">
        <f>IF(E19="-","-",D19*E19)</f>
        <v>0</v>
      </c>
      <c r="G19" s="24">
        <f>K18</f>
        <v>40384.61538461539</v>
      </c>
      <c r="H19" s="20">
        <f>I19/D19</f>
        <v>-2019.2307692307695</v>
      </c>
      <c r="I19" s="20">
        <f t="shared" si="1"/>
        <v>40384.61538461539</v>
      </c>
      <c r="J19" s="20">
        <f t="shared" si="2"/>
        <v>-20192.307692307691</v>
      </c>
      <c r="K19" s="22">
        <f>SUM(I19+J19)</f>
        <v>20192.307692307699</v>
      </c>
    </row>
    <row r="20" spans="2:11" ht="16.5" thickTop="1" thickBot="1" x14ac:dyDescent="0.3">
      <c r="B20" s="1">
        <f t="shared" ref="B20:B24" ca="1" si="5">TODAY()</f>
        <v>44263</v>
      </c>
      <c r="C20" s="29" t="s">
        <v>8</v>
      </c>
      <c r="D20" s="32">
        <v>30</v>
      </c>
      <c r="E20" s="24">
        <v>500</v>
      </c>
      <c r="F20" s="20">
        <f t="shared" ref="F20" si="6">IF(E20="-","-",D20*E20)</f>
        <v>15000</v>
      </c>
      <c r="G20" s="24">
        <f>K19</f>
        <v>20192.307692307699</v>
      </c>
      <c r="H20" s="20">
        <f>IFERROR(I20/D20,"-")</f>
        <v>1173.0769230769233</v>
      </c>
      <c r="I20" s="20">
        <f t="shared" si="1"/>
        <v>35192.307692307702</v>
      </c>
      <c r="J20" s="20">
        <f t="shared" si="2"/>
        <v>0</v>
      </c>
      <c r="K20" s="22">
        <f t="shared" ref="K20" si="7">SUM(I20+J20)</f>
        <v>35192.307692307702</v>
      </c>
    </row>
    <row r="21" spans="2:11" ht="16.5" thickTop="1" thickBot="1" x14ac:dyDescent="0.3">
      <c r="B21" s="1">
        <f t="shared" ca="1" si="5"/>
        <v>44263</v>
      </c>
      <c r="C21" s="29" t="s">
        <v>8</v>
      </c>
      <c r="D21" s="32">
        <v>10</v>
      </c>
      <c r="E21" s="24">
        <v>100</v>
      </c>
      <c r="F21" s="20">
        <f t="shared" ref="F21:F49" si="8">IF(E21="-","-",D21*E21)</f>
        <v>1000</v>
      </c>
      <c r="G21" s="24">
        <f>K20</f>
        <v>35192.307692307702</v>
      </c>
      <c r="H21" s="20">
        <f t="shared" ref="H21:H49" si="9">IFERROR(I21/D21,"-")</f>
        <v>3619.2307692307704</v>
      </c>
      <c r="I21" s="20">
        <f t="shared" ref="I21:I49" si="10">IFERROR(SUM(G21+F21),"-")</f>
        <v>36192.307692307702</v>
      </c>
      <c r="J21" s="20">
        <f t="shared" si="2"/>
        <v>0</v>
      </c>
      <c r="K21" s="22">
        <f>IFERROR(SUM(I21+J21),"-")</f>
        <v>36192.307692307702</v>
      </c>
    </row>
    <row r="22" spans="2:11" ht="16.5" thickTop="1" thickBot="1" x14ac:dyDescent="0.3">
      <c r="B22" s="1">
        <f t="shared" ca="1" si="5"/>
        <v>44263</v>
      </c>
      <c r="C22" s="29" t="s">
        <v>8</v>
      </c>
      <c r="D22" s="32">
        <v>10</v>
      </c>
      <c r="E22" s="24">
        <v>50</v>
      </c>
      <c r="F22" s="20">
        <f t="shared" si="8"/>
        <v>500</v>
      </c>
      <c r="G22" s="24">
        <f>K21</f>
        <v>36192.307692307702</v>
      </c>
      <c r="H22" s="20">
        <f t="shared" si="9"/>
        <v>3669.2307692307704</v>
      </c>
      <c r="I22" s="20">
        <f t="shared" si="10"/>
        <v>36692.307692307702</v>
      </c>
      <c r="J22" s="20">
        <f t="shared" si="2"/>
        <v>0</v>
      </c>
      <c r="K22" s="22">
        <f t="shared" ref="K22:K49" si="11">IFERROR(SUM(I22+J22),"-")</f>
        <v>36692.307692307702</v>
      </c>
    </row>
    <row r="23" spans="2:11" ht="16.5" thickTop="1" thickBot="1" x14ac:dyDescent="0.3">
      <c r="B23" s="1">
        <f t="shared" ca="1" si="5"/>
        <v>44263</v>
      </c>
      <c r="C23" s="29" t="s">
        <v>9</v>
      </c>
      <c r="D23" s="32">
        <v>-5</v>
      </c>
      <c r="E23" s="24"/>
      <c r="F23" s="20">
        <f t="shared" si="8"/>
        <v>0</v>
      </c>
      <c r="G23" s="24">
        <f>K22</f>
        <v>36692.307692307702</v>
      </c>
      <c r="H23" s="20">
        <f t="shared" si="9"/>
        <v>-7338.4615384615408</v>
      </c>
      <c r="I23" s="20">
        <f t="shared" si="10"/>
        <v>36692.307692307702</v>
      </c>
      <c r="J23" s="20">
        <f t="shared" si="2"/>
        <v>-18346.153846153851</v>
      </c>
      <c r="K23" s="22">
        <f t="shared" si="11"/>
        <v>18346.153846153851</v>
      </c>
    </row>
    <row r="24" spans="2:11" ht="16.5" thickTop="1" thickBot="1" x14ac:dyDescent="0.3">
      <c r="B24" s="1">
        <f t="shared" ca="1" si="5"/>
        <v>44263</v>
      </c>
      <c r="C24" s="29" t="s">
        <v>8</v>
      </c>
      <c r="D24" s="32">
        <v>15</v>
      </c>
      <c r="E24" s="24">
        <v>100</v>
      </c>
      <c r="F24" s="20">
        <f t="shared" si="8"/>
        <v>1500</v>
      </c>
      <c r="G24" s="24">
        <f>K23</f>
        <v>18346.153846153851</v>
      </c>
      <c r="H24" s="20">
        <f t="shared" si="9"/>
        <v>1323.0769230769233</v>
      </c>
      <c r="I24" s="20">
        <f t="shared" si="10"/>
        <v>19846.153846153851</v>
      </c>
      <c r="J24" s="20">
        <f t="shared" si="2"/>
        <v>0</v>
      </c>
      <c r="K24" s="22">
        <f t="shared" si="11"/>
        <v>19846.153846153851</v>
      </c>
    </row>
    <row r="25" spans="2:11" ht="16.5" thickTop="1" thickBot="1" x14ac:dyDescent="0.3">
      <c r="B25" s="1"/>
      <c r="C25" s="29"/>
      <c r="D25" s="32"/>
      <c r="E25" s="24"/>
      <c r="F25" s="20">
        <f t="shared" si="8"/>
        <v>0</v>
      </c>
      <c r="G25" s="24">
        <v>0</v>
      </c>
      <c r="H25" s="20" t="str">
        <f t="shared" si="9"/>
        <v>-</v>
      </c>
      <c r="I25" s="20">
        <f t="shared" si="10"/>
        <v>0</v>
      </c>
      <c r="J25" s="20">
        <f t="shared" si="2"/>
        <v>0</v>
      </c>
      <c r="K25" s="22">
        <f t="shared" si="11"/>
        <v>0</v>
      </c>
    </row>
    <row r="26" spans="2:11" ht="16.5" thickTop="1" thickBot="1" x14ac:dyDescent="0.3">
      <c r="B26" s="1"/>
      <c r="C26" s="29"/>
      <c r="D26" s="32"/>
      <c r="E26" s="24"/>
      <c r="F26" s="20">
        <f t="shared" si="8"/>
        <v>0</v>
      </c>
      <c r="G26" s="24">
        <v>0</v>
      </c>
      <c r="H26" s="20" t="str">
        <f t="shared" si="9"/>
        <v>-</v>
      </c>
      <c r="I26" s="20">
        <f t="shared" si="10"/>
        <v>0</v>
      </c>
      <c r="J26" s="20" t="str">
        <f t="shared" si="2"/>
        <v>-</v>
      </c>
      <c r="K26" s="22" t="str">
        <f t="shared" si="11"/>
        <v>-</v>
      </c>
    </row>
    <row r="27" spans="2:11" ht="16.5" thickTop="1" thickBot="1" x14ac:dyDescent="0.3">
      <c r="B27" s="1"/>
      <c r="C27" s="29"/>
      <c r="D27" s="32"/>
      <c r="E27" s="24"/>
      <c r="F27" s="20">
        <f t="shared" si="8"/>
        <v>0</v>
      </c>
      <c r="G27" s="24">
        <v>0</v>
      </c>
      <c r="H27" s="20" t="str">
        <f t="shared" si="9"/>
        <v>-</v>
      </c>
      <c r="I27" s="20">
        <f t="shared" si="10"/>
        <v>0</v>
      </c>
      <c r="J27" s="20" t="str">
        <f t="shared" si="2"/>
        <v>-</v>
      </c>
      <c r="K27" s="22" t="str">
        <f t="shared" si="11"/>
        <v>-</v>
      </c>
    </row>
    <row r="28" spans="2:11" ht="16.5" thickTop="1" thickBot="1" x14ac:dyDescent="0.3">
      <c r="B28" s="1"/>
      <c r="C28" s="29"/>
      <c r="D28" s="32"/>
      <c r="E28" s="24"/>
      <c r="F28" s="20">
        <f t="shared" si="8"/>
        <v>0</v>
      </c>
      <c r="G28" s="24">
        <v>0</v>
      </c>
      <c r="H28" s="20" t="str">
        <f t="shared" si="9"/>
        <v>-</v>
      </c>
      <c r="I28" s="20">
        <f t="shared" si="10"/>
        <v>0</v>
      </c>
      <c r="J28" s="20" t="str">
        <f t="shared" si="2"/>
        <v>-</v>
      </c>
      <c r="K28" s="22" t="str">
        <f t="shared" si="11"/>
        <v>-</v>
      </c>
    </row>
    <row r="29" spans="2:11" ht="16.5" thickTop="1" thickBot="1" x14ac:dyDescent="0.3">
      <c r="B29" s="1"/>
      <c r="C29" s="29"/>
      <c r="D29" s="32"/>
      <c r="E29" s="24"/>
      <c r="F29" s="20">
        <f t="shared" si="8"/>
        <v>0</v>
      </c>
      <c r="G29" s="24">
        <v>0</v>
      </c>
      <c r="H29" s="20" t="str">
        <f t="shared" si="9"/>
        <v>-</v>
      </c>
      <c r="I29" s="20">
        <f t="shared" si="10"/>
        <v>0</v>
      </c>
      <c r="J29" s="20" t="str">
        <f t="shared" si="2"/>
        <v>-</v>
      </c>
      <c r="K29" s="22" t="str">
        <f t="shared" si="11"/>
        <v>-</v>
      </c>
    </row>
    <row r="30" spans="2:11" ht="16.5" thickTop="1" thickBot="1" x14ac:dyDescent="0.3">
      <c r="B30" s="1"/>
      <c r="C30" s="29"/>
      <c r="D30" s="32"/>
      <c r="E30" s="24"/>
      <c r="F30" s="20">
        <f t="shared" si="8"/>
        <v>0</v>
      </c>
      <c r="G30" s="24">
        <v>0</v>
      </c>
      <c r="H30" s="20" t="str">
        <f t="shared" si="9"/>
        <v>-</v>
      </c>
      <c r="I30" s="20">
        <f t="shared" si="10"/>
        <v>0</v>
      </c>
      <c r="J30" s="20" t="str">
        <f t="shared" si="2"/>
        <v>-</v>
      </c>
      <c r="K30" s="22" t="str">
        <f t="shared" si="11"/>
        <v>-</v>
      </c>
    </row>
    <row r="31" spans="2:11" ht="16.5" thickTop="1" thickBot="1" x14ac:dyDescent="0.3">
      <c r="B31" s="1"/>
      <c r="C31" s="29"/>
      <c r="D31" s="32"/>
      <c r="E31" s="24"/>
      <c r="F31" s="20">
        <f t="shared" si="8"/>
        <v>0</v>
      </c>
      <c r="G31" s="24">
        <v>0</v>
      </c>
      <c r="H31" s="20" t="str">
        <f t="shared" si="9"/>
        <v>-</v>
      </c>
      <c r="I31" s="20">
        <f t="shared" si="10"/>
        <v>0</v>
      </c>
      <c r="J31" s="20" t="str">
        <f t="shared" si="2"/>
        <v>-</v>
      </c>
      <c r="K31" s="22" t="str">
        <f t="shared" si="11"/>
        <v>-</v>
      </c>
    </row>
    <row r="32" spans="2:11" ht="16.5" thickTop="1" thickBot="1" x14ac:dyDescent="0.3">
      <c r="B32" s="1"/>
      <c r="C32" s="29"/>
      <c r="D32" s="32"/>
      <c r="E32" s="24"/>
      <c r="F32" s="20">
        <f t="shared" si="8"/>
        <v>0</v>
      </c>
      <c r="G32" s="24">
        <v>0</v>
      </c>
      <c r="H32" s="20" t="str">
        <f t="shared" si="9"/>
        <v>-</v>
      </c>
      <c r="I32" s="20">
        <f t="shared" si="10"/>
        <v>0</v>
      </c>
      <c r="J32" s="20" t="str">
        <f t="shared" si="2"/>
        <v>-</v>
      </c>
      <c r="K32" s="22" t="str">
        <f t="shared" si="11"/>
        <v>-</v>
      </c>
    </row>
    <row r="33" spans="2:11" ht="16.5" thickTop="1" thickBot="1" x14ac:dyDescent="0.3">
      <c r="B33" s="1"/>
      <c r="C33" s="29"/>
      <c r="D33" s="32"/>
      <c r="E33" s="24"/>
      <c r="F33" s="20">
        <f t="shared" si="8"/>
        <v>0</v>
      </c>
      <c r="G33" s="24">
        <v>0</v>
      </c>
      <c r="H33" s="20" t="str">
        <f t="shared" si="9"/>
        <v>-</v>
      </c>
      <c r="I33" s="20">
        <f t="shared" si="10"/>
        <v>0</v>
      </c>
      <c r="J33" s="20" t="str">
        <f t="shared" si="2"/>
        <v>-</v>
      </c>
      <c r="K33" s="22" t="str">
        <f t="shared" si="11"/>
        <v>-</v>
      </c>
    </row>
    <row r="34" spans="2:11" ht="16.5" thickTop="1" thickBot="1" x14ac:dyDescent="0.3">
      <c r="B34" s="1"/>
      <c r="C34" s="29"/>
      <c r="D34" s="32"/>
      <c r="E34" s="24"/>
      <c r="F34" s="20">
        <f t="shared" si="8"/>
        <v>0</v>
      </c>
      <c r="G34" s="24">
        <v>0</v>
      </c>
      <c r="H34" s="20" t="str">
        <f t="shared" si="9"/>
        <v>-</v>
      </c>
      <c r="I34" s="20">
        <f t="shared" si="10"/>
        <v>0</v>
      </c>
      <c r="J34" s="20" t="str">
        <f t="shared" si="2"/>
        <v>-</v>
      </c>
      <c r="K34" s="22" t="str">
        <f t="shared" si="11"/>
        <v>-</v>
      </c>
    </row>
    <row r="35" spans="2:11" ht="16.5" thickTop="1" thickBot="1" x14ac:dyDescent="0.3">
      <c r="B35" s="1"/>
      <c r="C35" s="29"/>
      <c r="D35" s="32"/>
      <c r="E35" s="24"/>
      <c r="F35" s="20">
        <f t="shared" si="8"/>
        <v>0</v>
      </c>
      <c r="G35" s="24">
        <v>0</v>
      </c>
      <c r="H35" s="20" t="str">
        <f t="shared" si="9"/>
        <v>-</v>
      </c>
      <c r="I35" s="20">
        <f t="shared" si="10"/>
        <v>0</v>
      </c>
      <c r="J35" s="20" t="str">
        <f t="shared" si="2"/>
        <v>-</v>
      </c>
      <c r="K35" s="22" t="str">
        <f t="shared" si="11"/>
        <v>-</v>
      </c>
    </row>
    <row r="36" spans="2:11" ht="16.5" thickTop="1" thickBot="1" x14ac:dyDescent="0.3">
      <c r="B36" s="1"/>
      <c r="C36" s="29"/>
      <c r="D36" s="32"/>
      <c r="E36" s="24"/>
      <c r="F36" s="20">
        <f t="shared" si="8"/>
        <v>0</v>
      </c>
      <c r="G36" s="24">
        <v>0</v>
      </c>
      <c r="H36" s="20" t="str">
        <f t="shared" si="9"/>
        <v>-</v>
      </c>
      <c r="I36" s="20">
        <f t="shared" si="10"/>
        <v>0</v>
      </c>
      <c r="J36" s="20" t="str">
        <f t="shared" si="2"/>
        <v>-</v>
      </c>
      <c r="K36" s="22" t="str">
        <f t="shared" si="11"/>
        <v>-</v>
      </c>
    </row>
    <row r="37" spans="2:11" ht="16.5" thickTop="1" thickBot="1" x14ac:dyDescent="0.3">
      <c r="B37" s="1"/>
      <c r="C37" s="29"/>
      <c r="D37" s="32"/>
      <c r="E37" s="24"/>
      <c r="F37" s="20">
        <f t="shared" si="8"/>
        <v>0</v>
      </c>
      <c r="G37" s="24">
        <v>0</v>
      </c>
      <c r="H37" s="20" t="str">
        <f t="shared" si="9"/>
        <v>-</v>
      </c>
      <c r="I37" s="20">
        <f t="shared" si="10"/>
        <v>0</v>
      </c>
      <c r="J37" s="20" t="str">
        <f t="shared" si="2"/>
        <v>-</v>
      </c>
      <c r="K37" s="22" t="str">
        <f t="shared" si="11"/>
        <v>-</v>
      </c>
    </row>
    <row r="38" spans="2:11" ht="16.5" thickTop="1" thickBot="1" x14ac:dyDescent="0.3">
      <c r="B38" s="1"/>
      <c r="C38" s="29"/>
      <c r="D38" s="32"/>
      <c r="E38" s="24"/>
      <c r="F38" s="20">
        <f t="shared" si="8"/>
        <v>0</v>
      </c>
      <c r="G38" s="24">
        <v>0</v>
      </c>
      <c r="H38" s="20" t="str">
        <f t="shared" si="9"/>
        <v>-</v>
      </c>
      <c r="I38" s="20">
        <f t="shared" si="10"/>
        <v>0</v>
      </c>
      <c r="J38" s="20" t="str">
        <f t="shared" si="2"/>
        <v>-</v>
      </c>
      <c r="K38" s="22" t="str">
        <f t="shared" si="11"/>
        <v>-</v>
      </c>
    </row>
    <row r="39" spans="2:11" ht="16.5" thickTop="1" thickBot="1" x14ac:dyDescent="0.3">
      <c r="B39" s="1"/>
      <c r="C39" s="29"/>
      <c r="D39" s="32"/>
      <c r="E39" s="24"/>
      <c r="F39" s="20">
        <f t="shared" si="8"/>
        <v>0</v>
      </c>
      <c r="G39" s="24">
        <v>0</v>
      </c>
      <c r="H39" s="20" t="str">
        <f t="shared" si="9"/>
        <v>-</v>
      </c>
      <c r="I39" s="20">
        <f t="shared" si="10"/>
        <v>0</v>
      </c>
      <c r="J39" s="20" t="str">
        <f t="shared" si="2"/>
        <v>-</v>
      </c>
      <c r="K39" s="22" t="str">
        <f t="shared" si="11"/>
        <v>-</v>
      </c>
    </row>
    <row r="40" spans="2:11" ht="16.5" thickTop="1" thickBot="1" x14ac:dyDescent="0.3">
      <c r="B40" s="1"/>
      <c r="C40" s="29"/>
      <c r="D40" s="32"/>
      <c r="E40" s="24"/>
      <c r="F40" s="20">
        <f t="shared" si="8"/>
        <v>0</v>
      </c>
      <c r="G40" s="24">
        <v>0</v>
      </c>
      <c r="H40" s="20" t="str">
        <f t="shared" si="9"/>
        <v>-</v>
      </c>
      <c r="I40" s="20">
        <f t="shared" si="10"/>
        <v>0</v>
      </c>
      <c r="J40" s="20" t="str">
        <f t="shared" si="2"/>
        <v>-</v>
      </c>
      <c r="K40" s="22" t="str">
        <f t="shared" si="11"/>
        <v>-</v>
      </c>
    </row>
    <row r="41" spans="2:11" ht="16.5" thickTop="1" thickBot="1" x14ac:dyDescent="0.3">
      <c r="B41" s="1"/>
      <c r="C41" s="29"/>
      <c r="D41" s="32"/>
      <c r="E41" s="24"/>
      <c r="F41" s="20">
        <f t="shared" si="8"/>
        <v>0</v>
      </c>
      <c r="G41" s="24">
        <v>0</v>
      </c>
      <c r="H41" s="20" t="str">
        <f t="shared" si="9"/>
        <v>-</v>
      </c>
      <c r="I41" s="20">
        <f t="shared" si="10"/>
        <v>0</v>
      </c>
      <c r="J41" s="20" t="str">
        <f t="shared" si="2"/>
        <v>-</v>
      </c>
      <c r="K41" s="22" t="str">
        <f t="shared" si="11"/>
        <v>-</v>
      </c>
    </row>
    <row r="42" spans="2:11" ht="16.5" thickTop="1" thickBot="1" x14ac:dyDescent="0.3">
      <c r="B42" s="1"/>
      <c r="C42" s="29"/>
      <c r="D42" s="32"/>
      <c r="E42" s="24"/>
      <c r="F42" s="20">
        <f t="shared" si="8"/>
        <v>0</v>
      </c>
      <c r="G42" s="24">
        <v>0</v>
      </c>
      <c r="H42" s="20" t="str">
        <f t="shared" si="9"/>
        <v>-</v>
      </c>
      <c r="I42" s="20">
        <f t="shared" si="10"/>
        <v>0</v>
      </c>
      <c r="J42" s="20" t="str">
        <f t="shared" ref="J42:J48" si="12">IFERROR(IF(D42&gt;=1,0,D42*H41),"-")</f>
        <v>-</v>
      </c>
      <c r="K42" s="22" t="str">
        <f t="shared" si="11"/>
        <v>-</v>
      </c>
    </row>
    <row r="43" spans="2:11" ht="16.5" thickTop="1" thickBot="1" x14ac:dyDescent="0.3">
      <c r="B43" s="1"/>
      <c r="C43" s="29"/>
      <c r="D43" s="32"/>
      <c r="E43" s="24"/>
      <c r="F43" s="20">
        <f t="shared" si="8"/>
        <v>0</v>
      </c>
      <c r="G43" s="24">
        <v>0</v>
      </c>
      <c r="H43" s="20" t="str">
        <f t="shared" si="9"/>
        <v>-</v>
      </c>
      <c r="I43" s="20">
        <f t="shared" si="10"/>
        <v>0</v>
      </c>
      <c r="J43" s="20" t="str">
        <f t="shared" si="12"/>
        <v>-</v>
      </c>
      <c r="K43" s="22" t="str">
        <f t="shared" si="11"/>
        <v>-</v>
      </c>
    </row>
    <row r="44" spans="2:11" ht="16.5" thickTop="1" thickBot="1" x14ac:dyDescent="0.3">
      <c r="B44" s="1"/>
      <c r="C44" s="29"/>
      <c r="D44" s="32"/>
      <c r="E44" s="24"/>
      <c r="F44" s="20">
        <f t="shared" si="8"/>
        <v>0</v>
      </c>
      <c r="G44" s="24">
        <v>0</v>
      </c>
      <c r="H44" s="20" t="str">
        <f t="shared" si="9"/>
        <v>-</v>
      </c>
      <c r="I44" s="20">
        <f t="shared" si="10"/>
        <v>0</v>
      </c>
      <c r="J44" s="20" t="str">
        <f t="shared" si="12"/>
        <v>-</v>
      </c>
      <c r="K44" s="22" t="str">
        <f t="shared" si="11"/>
        <v>-</v>
      </c>
    </row>
    <row r="45" spans="2:11" ht="16.5" thickTop="1" thickBot="1" x14ac:dyDescent="0.3">
      <c r="B45" s="1"/>
      <c r="C45" s="29"/>
      <c r="D45" s="32"/>
      <c r="E45" s="24"/>
      <c r="F45" s="20">
        <f t="shared" si="8"/>
        <v>0</v>
      </c>
      <c r="G45" s="24">
        <v>0</v>
      </c>
      <c r="H45" s="20" t="str">
        <f t="shared" si="9"/>
        <v>-</v>
      </c>
      <c r="I45" s="20">
        <f t="shared" si="10"/>
        <v>0</v>
      </c>
      <c r="J45" s="20" t="str">
        <f t="shared" si="12"/>
        <v>-</v>
      </c>
      <c r="K45" s="22" t="str">
        <f t="shared" si="11"/>
        <v>-</v>
      </c>
    </row>
    <row r="46" spans="2:11" ht="16.5" thickTop="1" thickBot="1" x14ac:dyDescent="0.3">
      <c r="B46" s="1"/>
      <c r="C46" s="29"/>
      <c r="D46" s="32"/>
      <c r="E46" s="24"/>
      <c r="F46" s="20">
        <f t="shared" si="8"/>
        <v>0</v>
      </c>
      <c r="G46" s="24">
        <v>0</v>
      </c>
      <c r="H46" s="20" t="str">
        <f t="shared" si="9"/>
        <v>-</v>
      </c>
      <c r="I46" s="20">
        <f t="shared" si="10"/>
        <v>0</v>
      </c>
      <c r="J46" s="20" t="str">
        <f t="shared" si="12"/>
        <v>-</v>
      </c>
      <c r="K46" s="22" t="str">
        <f t="shared" si="11"/>
        <v>-</v>
      </c>
    </row>
    <row r="47" spans="2:11" ht="16.5" thickTop="1" thickBot="1" x14ac:dyDescent="0.3">
      <c r="B47" s="1"/>
      <c r="C47" s="29"/>
      <c r="D47" s="32"/>
      <c r="E47" s="24"/>
      <c r="F47" s="20">
        <f t="shared" si="8"/>
        <v>0</v>
      </c>
      <c r="G47" s="24">
        <v>0</v>
      </c>
      <c r="H47" s="20" t="str">
        <f t="shared" si="9"/>
        <v>-</v>
      </c>
      <c r="I47" s="20">
        <f t="shared" si="10"/>
        <v>0</v>
      </c>
      <c r="J47" s="20" t="str">
        <f t="shared" si="12"/>
        <v>-</v>
      </c>
      <c r="K47" s="22" t="str">
        <f t="shared" si="11"/>
        <v>-</v>
      </c>
    </row>
    <row r="48" spans="2:11" ht="19.5" customHeight="1" thickTop="1" thickBot="1" x14ac:dyDescent="0.3">
      <c r="B48" s="1"/>
      <c r="C48" s="29"/>
      <c r="D48" s="32"/>
      <c r="E48" s="24"/>
      <c r="F48" s="20">
        <f t="shared" si="8"/>
        <v>0</v>
      </c>
      <c r="G48" s="24">
        <v>0</v>
      </c>
      <c r="H48" s="20" t="str">
        <f t="shared" si="9"/>
        <v>-</v>
      </c>
      <c r="I48" s="20">
        <f t="shared" si="10"/>
        <v>0</v>
      </c>
      <c r="J48" s="20" t="str">
        <f t="shared" si="12"/>
        <v>-</v>
      </c>
      <c r="K48" s="22" t="str">
        <f t="shared" si="11"/>
        <v>-</v>
      </c>
    </row>
    <row r="49" spans="2:11" ht="15.75" thickTop="1" x14ac:dyDescent="0.25">
      <c r="B49" s="33"/>
      <c r="C49" s="34"/>
      <c r="D49" s="35"/>
      <c r="E49" s="36"/>
      <c r="F49" s="21">
        <f t="shared" si="8"/>
        <v>0</v>
      </c>
      <c r="G49" s="36">
        <v>0</v>
      </c>
      <c r="H49" s="21" t="str">
        <f t="shared" si="9"/>
        <v>-</v>
      </c>
      <c r="I49" s="21">
        <f t="shared" si="10"/>
        <v>0</v>
      </c>
      <c r="J49" s="21" t="str">
        <f>IFERROR(IF(D49&gt;=1,0,D49*H48),"-")</f>
        <v>-</v>
      </c>
      <c r="K49" s="23" t="str">
        <f t="shared" si="11"/>
        <v>-</v>
      </c>
    </row>
  </sheetData>
  <sheetProtection algorithmName="SHA-512" hashValue="yU8XP7AGRApncOzgShrIhYE8watqp1z2pI7ZZIBzbKM7hdai7wqr+sP3Tp8GvNF780rJYc9x/96Xcgog09Uvfw==" saltValue="/IxoYN9h2fchL97VKvWjQg==" spinCount="100000" sheet="1" scenarios="1" selectLockedCells="1"/>
  <mergeCells count="2">
    <mergeCell ref="G6:G8"/>
    <mergeCell ref="B6:B8"/>
  </mergeCells>
  <conditionalFormatting sqref="D1:D17 D19:D1048576">
    <cfRule type="cellIs" dxfId="15" priority="4" operator="lessThan">
      <formula>0</formula>
    </cfRule>
  </conditionalFormatting>
  <conditionalFormatting sqref="J16:J49">
    <cfRule type="cellIs" dxfId="14" priority="3" operator="lessThan">
      <formula>0</formula>
    </cfRule>
  </conditionalFormatting>
  <conditionalFormatting sqref="D1:D1048576">
    <cfRule type="cellIs" dxfId="13" priority="2" operator="lessThan">
      <formula>0</formula>
    </cfRule>
  </conditionalFormatting>
  <conditionalFormatting sqref="J1:J1048576">
    <cfRule type="cellIs" dxfId="12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300" r:id="rId1"/>
  <ignoredErrors>
    <ignoredError sqref="F13 F17:F19 F20:F49 J20:J49" emptyCellReference="1"/>
  </ignoredErrors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CÁLCULO_CMV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Fátima Oliveira</dc:creator>
  <cp:lastModifiedBy>Maria de Fátima Oliveira</cp:lastModifiedBy>
  <dcterms:created xsi:type="dcterms:W3CDTF">2021-03-01T21:35:10Z</dcterms:created>
  <dcterms:modified xsi:type="dcterms:W3CDTF">2021-03-08T19:39:08Z</dcterms:modified>
</cp:coreProperties>
</file>